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<sst xmlns="http://schemas.openxmlformats.org/spreadsheetml/2006/main" count="65" uniqueCount="35">
  <si>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</si>
  <si>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</si>
  <si>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</si>
  <si>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</si>
  <si>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</si>
  <si>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</si>
  <si>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</si>
  <si>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</si>
  <si>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</si>
  <si>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</si>
  <si>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</si>
  <si>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</si>
  <si>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</si>
  <si>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</si>
  <si>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</si>
  <si>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</si>
  <si>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</si>
  <si>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</si>
  <si>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</si>
  <si>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</si>
  <si>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</si>
  <si>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</si>
  <si>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</si>
  <si>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</si>
  <si>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</si>
  <si>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</si>
  <si>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</si>
  <si>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</si>
  <si>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</si>
  <si>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</si>
  <si>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</si>
  <si>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</si>
  <si>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А.М.  Бабушкин</t>
  </si>
  <si>
    <t xml:space="preserve"> 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</si>
  <si>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за январь - март  2020г.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</si>
</sst>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1">
      <selection activeCell="M30" sqref="M30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7.75390625" style="0" customWidth="1"/>
    <col min="7" max="7" width="6.50390625" style="0" customWidth="1"/>
    <col min="8" max="8" width="7.125" style="0" customWidth="1"/>
    <col min="9" max="9" width="6.875" style="0" customWidth="1"/>
    <col min="10" max="10" width="6.625" style="0" customWidth="1"/>
    <col min="11" max="11" width="8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7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" customHeight="1">
      <c r="A4" s="43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1.5" customHeight="1">
      <c r="A5" s="39" t="s">
        <v>34</v>
      </c>
      <c r="B5" s="40"/>
      <c r="C5" s="40"/>
      <c r="D5" s="40"/>
      <c r="E5" s="40"/>
      <c r="F5" s="40"/>
      <c r="G5" s="41"/>
      <c r="H5" s="41"/>
      <c r="I5" s="41"/>
      <c r="J5" s="41"/>
      <c r="K5" s="42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6.5" customHeight="1">
      <c r="A6" s="50" t="s">
        <v>25</v>
      </c>
      <c r="B6" s="49" t="s">
        <v>29</v>
      </c>
      <c r="C6" s="49"/>
      <c r="D6" s="49"/>
      <c r="E6" s="49"/>
      <c r="F6" s="33"/>
      <c r="G6" s="49" t="s">
        <v>30</v>
      </c>
      <c r="H6" s="49"/>
      <c r="I6" s="49"/>
      <c r="J6" s="4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51"/>
      <c r="B7" s="49">
        <v>2019</v>
      </c>
      <c r="C7" s="49"/>
      <c r="D7" s="49">
        <v>2020</v>
      </c>
      <c r="E7" s="49"/>
      <c r="F7" s="33"/>
      <c r="G7" s="49">
        <v>2019</v>
      </c>
      <c r="H7" s="49"/>
      <c r="I7" s="49">
        <v>2020</v>
      </c>
      <c r="J7" s="4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>
      <c r="A8" s="51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6</v>
      </c>
      <c r="C9" s="31">
        <f>ROUND($B9*100000/'численность населения'!$B3,1)</f>
        <v>6.1</v>
      </c>
      <c r="D9" s="28">
        <v>2</v>
      </c>
      <c r="E9" s="31">
        <f>ROUND($D9*100000/'численность населения'!$C3,1)</f>
        <v>2</v>
      </c>
      <c r="F9" s="35">
        <f>(E9-C9)*100/C9</f>
        <v>-67.21311475409836</v>
      </c>
      <c r="G9" s="28">
        <v>1</v>
      </c>
      <c r="H9" s="31">
        <f>($G9*100000)/'численность населения'!$B3</f>
        <v>1.0106318470307636</v>
      </c>
      <c r="I9" s="28">
        <v>2</v>
      </c>
      <c r="J9" s="31">
        <f>($I9*100000)/'численность населения'!$C3</f>
        <v>2.021529286905544</v>
      </c>
      <c r="K9" s="35">
        <f>(J9-H9)*100/H9</f>
        <v>100.02627988072976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6.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0</v>
      </c>
      <c r="E10" s="31">
        <f>ROUND($D10*100000/'численность населения'!$C4,1)</f>
        <v>0</v>
      </c>
      <c r="F10" s="35" t="e">
        <f aca="true" t="shared" si="0" ref="F10:F31">(E10-C10)*100/C10</f>
        <v>#DIV/0!</v>
      </c>
      <c r="G10" s="28">
        <v>0</v>
      </c>
      <c r="H10" s="31">
        <f>($G10*100000)/'численность населения'!$B4</f>
        <v>0</v>
      </c>
      <c r="I10" s="28">
        <v>1</v>
      </c>
      <c r="J10" s="31">
        <f>($I10*100000)/'численность населения'!$C4</f>
        <v>2.476166893648632</v>
      </c>
      <c r="K10" s="35" t="e">
        <f aca="true" t="shared" si="1" ref="K10:K31">(J10-H10)*100/H10</f>
        <v>#DIV/0!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.75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5" t="e">
        <f t="shared" si="0"/>
        <v>#DIV/0!</v>
      </c>
      <c r="G11" s="28">
        <v>0</v>
      </c>
      <c r="H11" s="31">
        <f>($G11*100000)/'численность населения'!$B5</f>
        <v>0</v>
      </c>
      <c r="I11" s="28">
        <v>1</v>
      </c>
      <c r="J11" s="31">
        <f>($I11*100000)/'численность населения'!$C5</f>
        <v>1.8370871146709777</v>
      </c>
      <c r="K11" s="35" t="e">
        <f t="shared" si="1"/>
        <v>#DIV/0!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3.5" customHeight="1">
      <c r="A12" s="30" t="s">
        <v>4</v>
      </c>
      <c r="B12" s="28">
        <v>2</v>
      </c>
      <c r="C12" s="31">
        <f>ROUND($B12*100000/'численность населения'!$B6,1)</f>
        <v>4.6</v>
      </c>
      <c r="D12" s="28">
        <v>0</v>
      </c>
      <c r="E12" s="31">
        <f>ROUND($D12*100000/'численность населения'!$C6,1)</f>
        <v>0</v>
      </c>
      <c r="F12" s="35">
        <f t="shared" si="0"/>
        <v>-100</v>
      </c>
      <c r="G12" s="28">
        <v>2</v>
      </c>
      <c r="H12" s="31">
        <f>($G12*100000)/'численность населения'!$B6</f>
        <v>4.614142346291383</v>
      </c>
      <c r="I12" s="28">
        <v>0</v>
      </c>
      <c r="J12" s="31">
        <f>($I12*100000)/'численность населения'!$C6</f>
        <v>0</v>
      </c>
      <c r="K12" s="35">
        <f t="shared" si="1"/>
        <v>-100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5.75" customHeight="1">
      <c r="A13" s="30" t="s">
        <v>5</v>
      </c>
      <c r="B13" s="28">
        <v>1</v>
      </c>
      <c r="C13" s="31">
        <f>ROUND($B13*100000/'численность населения'!$B7,1)</f>
        <v>1.5</v>
      </c>
      <c r="D13" s="28">
        <v>0</v>
      </c>
      <c r="E13" s="31">
        <f>ROUND($D13*100000/'численность населения'!$C7,1)</f>
        <v>0</v>
      </c>
      <c r="F13" s="35">
        <f t="shared" si="0"/>
        <v>-100</v>
      </c>
      <c r="G13" s="28">
        <v>0</v>
      </c>
      <c r="H13" s="31">
        <f>($G13*100000)/'численность населения'!$B7</f>
        <v>0</v>
      </c>
      <c r="I13" s="28">
        <v>0</v>
      </c>
      <c r="J13" s="31">
        <f>($I13*100000)/'численность населения'!$C7</f>
        <v>0</v>
      </c>
      <c r="K13" s="35" t="e">
        <f t="shared" si="1"/>
        <v>#DIV/0!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0</v>
      </c>
      <c r="C14" s="31">
        <f>ROUND($B14*100000/'численность населения'!$B8,1)</f>
        <v>0</v>
      </c>
      <c r="D14" s="28">
        <v>2</v>
      </c>
      <c r="E14" s="31">
        <f>ROUND($D14*100000/'численность населения'!$C8,1)</f>
        <v>4.5</v>
      </c>
      <c r="F14" s="35" t="e">
        <f t="shared" si="0"/>
        <v>#DIV/0!</v>
      </c>
      <c r="G14" s="28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5" t="e">
        <f t="shared" si="1"/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0</v>
      </c>
      <c r="C15" s="31">
        <f>ROUND($B15*100000/'численность населения'!$B9,1)</f>
        <v>0</v>
      </c>
      <c r="D15" s="28">
        <v>0</v>
      </c>
      <c r="E15" s="31">
        <f>ROUND($D15*100000/'численность населения'!$C9,1)</f>
        <v>0</v>
      </c>
      <c r="F15" s="35" t="e">
        <f t="shared" si="0"/>
        <v>#DIV/0!</v>
      </c>
      <c r="G15" s="28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5" t="e">
        <f t="shared" si="1"/>
        <v>#DIV/0!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5</v>
      </c>
      <c r="C16" s="31">
        <f>ROUND($B16*100000/'численность населения'!$B10,1)</f>
        <v>1.8</v>
      </c>
      <c r="D16" s="28">
        <v>4</v>
      </c>
      <c r="E16" s="31">
        <f>ROUND($D16*100000/'численность населения'!$C10,1)</f>
        <v>1.4</v>
      </c>
      <c r="F16" s="35">
        <f t="shared" si="0"/>
        <v>-22.22222222222223</v>
      </c>
      <c r="G16" s="28">
        <v>5</v>
      </c>
      <c r="H16" s="31">
        <f>($G16*100000)/'численность населения'!$B10</f>
        <v>1.8190417288172591</v>
      </c>
      <c r="I16" s="28">
        <v>7</v>
      </c>
      <c r="J16" s="31">
        <f>($I16*100000)/'численность населения'!$C10</f>
        <v>2.5365443569135326</v>
      </c>
      <c r="K16" s="35">
        <f t="shared" si="1"/>
        <v>39.443989476964546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18</v>
      </c>
      <c r="C17" s="31">
        <f>ROUND($B17*100000/'численность населения'!$B11,1)</f>
        <v>5</v>
      </c>
      <c r="D17" s="28">
        <v>9</v>
      </c>
      <c r="E17" s="31">
        <f>ROUND($D17*100000/'численность населения'!$C11,1)</f>
        <v>2.4</v>
      </c>
      <c r="F17" s="35">
        <f t="shared" si="0"/>
        <v>-52</v>
      </c>
      <c r="G17" s="28">
        <v>13</v>
      </c>
      <c r="H17" s="31">
        <f>($G17*100000)/'численность населения'!$B11</f>
        <v>3.5923510555985407</v>
      </c>
      <c r="I17" s="28">
        <v>5</v>
      </c>
      <c r="J17" s="31">
        <f>($I17*100000)/'численность населения'!$C11</f>
        <v>1.3511139934876306</v>
      </c>
      <c r="K17" s="35">
        <f t="shared" si="1"/>
        <v>-62.38914369513048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5</v>
      </c>
      <c r="C18" s="31">
        <f>ROUND($B18*100000/'численность населения'!$B12,1)</f>
        <v>4</v>
      </c>
      <c r="D18" s="28">
        <v>5</v>
      </c>
      <c r="E18" s="31">
        <f>ROUND($D18*100000/'численность населения'!$C12,1)</f>
        <v>3.9</v>
      </c>
      <c r="F18" s="35">
        <f t="shared" si="0"/>
        <v>-2.500000000000002</v>
      </c>
      <c r="G18" s="28">
        <v>0</v>
      </c>
      <c r="H18" s="31">
        <f>($G18*100000)/'численность населения'!$B12</f>
        <v>0</v>
      </c>
      <c r="I18" s="28">
        <v>0</v>
      </c>
      <c r="J18" s="31">
        <f>($I18*100000)/'численность населения'!$C12</f>
        <v>0</v>
      </c>
      <c r="K18" s="35" t="e">
        <f t="shared" si="1"/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3</v>
      </c>
      <c r="C19" s="31">
        <f>ROUND($B19*100000/'численность населения'!$B13,1)</f>
        <v>7.3</v>
      </c>
      <c r="D19" s="28">
        <v>1</v>
      </c>
      <c r="E19" s="31">
        <f>ROUND($D19*100000/'численность населения'!$C13,1)</f>
        <v>2.5</v>
      </c>
      <c r="F19" s="35">
        <f t="shared" si="0"/>
        <v>-65.75342465753425</v>
      </c>
      <c r="G19" s="28">
        <v>1</v>
      </c>
      <c r="H19" s="31">
        <f>($G19*100000)/'численность населения'!$B13</f>
        <v>2.4402742868298395</v>
      </c>
      <c r="I19" s="28">
        <v>0</v>
      </c>
      <c r="J19" s="31">
        <f>($I19*100000)/'численность населения'!$C13</f>
        <v>0</v>
      </c>
      <c r="K19" s="35">
        <f t="shared" si="1"/>
        <v>-100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2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5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1</v>
      </c>
      <c r="J20" s="31">
        <f>($I20*100000)/'численность населения'!$C14</f>
        <v>5.577244841048522</v>
      </c>
      <c r="K20" s="35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1</v>
      </c>
      <c r="C21" s="31">
        <f>ROUND($B21*100000/'численность населения'!$B15,1)</f>
        <v>2.7</v>
      </c>
      <c r="D21" s="28">
        <v>1</v>
      </c>
      <c r="E21" s="31">
        <f>ROUND($D21*100000/'численность населения'!$C15,1)</f>
        <v>2.7</v>
      </c>
      <c r="F21" s="35">
        <f t="shared" si="0"/>
        <v>0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5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1</v>
      </c>
      <c r="C22" s="31">
        <f>ROUND($B22*100000/'численность населения'!$B16,1)</f>
        <v>2.1</v>
      </c>
      <c r="D22" s="28">
        <v>0</v>
      </c>
      <c r="E22" s="31">
        <f>ROUND($D22*100000/'численность населения'!$C16,1)</f>
        <v>0</v>
      </c>
      <c r="F22" s="35">
        <f t="shared" si="0"/>
        <v>-100</v>
      </c>
      <c r="G22" s="28">
        <v>0</v>
      </c>
      <c r="H22" s="31">
        <f>($G22*100000)/'численность населения'!$B16</f>
        <v>0</v>
      </c>
      <c r="I22" s="28">
        <v>2</v>
      </c>
      <c r="J22" s="31">
        <f>($I22*100000)/'численность населения'!$C16</f>
        <v>4.1401867224211815</v>
      </c>
      <c r="K22" s="35" t="e">
        <f t="shared" si="1"/>
        <v>#DIV/0!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0</v>
      </c>
      <c r="E23" s="31">
        <f>ROUND($D23*100000/'численность населения'!$C17,1)</f>
        <v>0</v>
      </c>
      <c r="F23" s="35" t="e">
        <f t="shared" si="0"/>
        <v>#DIV/0!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5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1</v>
      </c>
      <c r="C24" s="31">
        <f>ROUND($B24*100000/'численность населения'!$B18,1)</f>
        <v>0.8</v>
      </c>
      <c r="D24" s="28">
        <v>2</v>
      </c>
      <c r="E24" s="31">
        <f>ROUND($D24*100000/'численность населения'!$C18,1)</f>
        <v>1.6</v>
      </c>
      <c r="F24" s="35">
        <f t="shared" si="0"/>
        <v>100</v>
      </c>
      <c r="G24" s="28">
        <v>4</v>
      </c>
      <c r="H24" s="31">
        <f>($G24*100000)/'численность населения'!$B18</f>
        <v>3.255897243882983</v>
      </c>
      <c r="I24" s="28">
        <v>5</v>
      </c>
      <c r="J24" s="31">
        <f>($I24*100000)/'численность населения'!$C18</f>
        <v>4.019292604501608</v>
      </c>
      <c r="K24" s="35">
        <f t="shared" si="1"/>
        <v>23.44654340836013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1</v>
      </c>
      <c r="C25" s="31">
        <f>ROUND($B25*100000/'численность населения'!$B19,1)</f>
        <v>3.2</v>
      </c>
      <c r="D25" s="28">
        <v>0</v>
      </c>
      <c r="E25" s="31">
        <f>ROUND($D25*100000/'численность населения'!$C19,1)</f>
        <v>0</v>
      </c>
      <c r="F25" s="35">
        <f t="shared" si="0"/>
        <v>-100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5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5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5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1</v>
      </c>
      <c r="C27" s="31">
        <f>ROUND($B27*100000/'численность населения'!$B21,1)</f>
        <v>5.1</v>
      </c>
      <c r="D27" s="28">
        <v>0</v>
      </c>
      <c r="E27" s="31">
        <f>ROUND($D27*100000/'численность населения'!$C21,1)</f>
        <v>0</v>
      </c>
      <c r="F27" s="35">
        <f t="shared" si="0"/>
        <v>-100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5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0</v>
      </c>
      <c r="E28" s="31">
        <f>ROUND($D28*100000/'численность населения'!$C22,1)</f>
        <v>0</v>
      </c>
      <c r="F28" s="35" t="e">
        <f t="shared" si="0"/>
        <v>#DIV/0!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5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5" t="e">
        <f t="shared" si="0"/>
        <v>#DIV/0!</v>
      </c>
      <c r="G29" s="28">
        <v>1</v>
      </c>
      <c r="H29" s="31">
        <f>($G29*100000)/'численность населения'!$B23</f>
        <v>3.38971560286092</v>
      </c>
      <c r="I29" s="28">
        <v>0</v>
      </c>
      <c r="J29" s="31">
        <f>($I29*100000)/'численность населения'!$C23</f>
        <v>0</v>
      </c>
      <c r="K29" s="35">
        <f t="shared" si="1"/>
        <v>-100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0</v>
      </c>
      <c r="C30" s="31">
        <f>ROUND($B30*100000/'численность населения'!$B24,1)</f>
        <v>0</v>
      </c>
      <c r="D30" s="28">
        <v>3</v>
      </c>
      <c r="E30" s="31">
        <f>ROUND($D30*100000/'численность населения'!$C24,1)</f>
        <v>6.7</v>
      </c>
      <c r="F30" s="35" t="e">
        <f t="shared" si="0"/>
        <v>#DIV/0!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5" t="e">
        <f t="shared" si="1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6">
        <f>SUM($B9:$B30)</f>
        <v>45</v>
      </c>
      <c r="C31" s="25">
        <f>(B31*100000)/'численность населения'!B25</f>
        <v>2.726430012541578</v>
      </c>
      <c r="D31" s="13">
        <f>SUM($D9:$D30)</f>
        <v>29</v>
      </c>
      <c r="E31" s="14">
        <f>($D31*100000)/'численность населения'!$C25</f>
        <v>1.7475827616025936</v>
      </c>
      <c r="F31" s="35">
        <f t="shared" si="0"/>
        <v>-35.902159469940074</v>
      </c>
      <c r="G31" s="36">
        <f>SUM($G9:$G30)</f>
        <v>27</v>
      </c>
      <c r="H31" s="14">
        <f>($G31*100000)/'численность населения'!$B25</f>
        <v>1.635858007524947</v>
      </c>
      <c r="I31" s="13">
        <f>SUM($I9:$I30)</f>
        <v>24</v>
      </c>
      <c r="J31" s="14">
        <f>($I31*100000)/'численность населения'!$C25</f>
        <v>1.4462753889124913</v>
      </c>
      <c r="K31" s="35">
        <f t="shared" si="1"/>
        <v>-11.589185475779411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37" t="s">
        <v>33</v>
      </c>
      <c r="B34" s="38"/>
      <c r="C34" s="38"/>
      <c r="D34" s="38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38"/>
      <c r="B35" s="38"/>
      <c r="C35" s="38"/>
      <c r="D35" s="38"/>
      <c r="E35" s="26"/>
      <c r="F35" s="26"/>
      <c r="G35" s="26"/>
      <c r="H35" s="45" t="s">
        <v>32</v>
      </c>
      <c r="I35" s="46"/>
      <c r="J35" s="46"/>
      <c r="K35" s="4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38"/>
      <c r="B36" s="38"/>
      <c r="C36" s="38"/>
      <c r="D36" s="38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G6:J6"/>
    <mergeCell ref="G7:H7"/>
    <mergeCell ref="A34:D36"/>
    <mergeCell ref="A5:K5"/>
    <mergeCell ref="A4:J4"/>
    <mergeCell ref="H35:K35"/>
    <mergeCell ref="A3:J3"/>
    <mergeCell ref="I7:J7"/>
    <mergeCell ref="B6:E6"/>
    <mergeCell ref="D7:E7"/>
    <mergeCell ref="A6:A8"/>
    <mergeCell ref="B7:C7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0" sqref="C30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2020-04-15T05:03:34Z</cp:lastPrinted>
  <dcterms:created xsi:type="dcterms:W3CDTF">2003-07-30T02:22:18Z</dcterms:created>
  <dcterms:modified xsi:type="dcterms:W3CDTF">2020-04-15T05:05:39Z</dcterms:modified>
  <cp:category/>
  <cp:version/>
  <cp:contentType/>
  <cp:contentStatus/>
</cp:coreProperties>
</file>